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5" activeTab="0"/>
  </bookViews>
  <sheets>
    <sheet name="MODERNIZAÇÃO ELEVADOR" sheetId="1" r:id="rId1"/>
  </sheets>
  <definedNames>
    <definedName name="_xlnm.Print_Area" localSheetId="0">'MODERNIZAÇÃO ELEVADOR'!$A$1:$J$70</definedName>
  </definedNames>
  <calcPr fullCalcOnLoad="1"/>
</workbook>
</file>

<file path=xl/sharedStrings.xml><?xml version="1.0" encoding="utf-8"?>
<sst xmlns="http://schemas.openxmlformats.org/spreadsheetml/2006/main" count="177" uniqueCount="142">
  <si>
    <t>PLANILHA DE ORÇAMENTOS - COMPRA DE MATERIAIS E/OU SERVIÇOS</t>
  </si>
  <si>
    <t xml:space="preserve"> CC (      )    TP (     )    CP(     )</t>
  </si>
  <si>
    <t>ITEM</t>
  </si>
  <si>
    <t>DESCRIÇÃO</t>
  </si>
  <si>
    <t>QUANT.</t>
  </si>
  <si>
    <t>UNID.</t>
  </si>
  <si>
    <t xml:space="preserve">                     PREÇO UNITÁRIO</t>
  </si>
  <si>
    <t>1.0</t>
  </si>
  <si>
    <t>1.1</t>
  </si>
  <si>
    <t>CJ</t>
  </si>
  <si>
    <t>MATERIAL</t>
  </si>
  <si>
    <t>MAO DE OBRA</t>
  </si>
  <si>
    <t>TOTAL</t>
  </si>
  <si>
    <t>PREÇO</t>
  </si>
  <si>
    <t>TOTAL GERAL</t>
  </si>
  <si>
    <t>4. HORÁRIO PARA EXECUÇÃO/ENTREGA: comercial</t>
  </si>
  <si>
    <t>1.2</t>
  </si>
  <si>
    <t>1.3</t>
  </si>
  <si>
    <t>1.4</t>
  </si>
  <si>
    <t>1.5</t>
  </si>
  <si>
    <t>1.6</t>
  </si>
  <si>
    <t>1.7</t>
  </si>
  <si>
    <t>1.8</t>
  </si>
  <si>
    <t>Quadro de comando</t>
  </si>
  <si>
    <t>Conj. Limites de Segurança</t>
  </si>
  <si>
    <t>Cabos de aço Máquina de Tração</t>
  </si>
  <si>
    <t>Limitador de velocidade</t>
  </si>
  <si>
    <t xml:space="preserve">Adequação da rede elétrica </t>
  </si>
  <si>
    <t>1.1.1</t>
  </si>
  <si>
    <t>1.1.2</t>
  </si>
  <si>
    <t>1.1.3</t>
  </si>
  <si>
    <t>1.1.4</t>
  </si>
  <si>
    <t>1.1.5</t>
  </si>
  <si>
    <t>1.1.6</t>
  </si>
  <si>
    <t>CASA DE MÁQUINAS</t>
  </si>
  <si>
    <t>PC</t>
  </si>
  <si>
    <t>1.2.1</t>
  </si>
  <si>
    <t>CABINAS</t>
  </si>
  <si>
    <t>Botoeira de Inspeção</t>
  </si>
  <si>
    <t>Botoeira de cabina</t>
  </si>
  <si>
    <t>Régua eletrônica</t>
  </si>
  <si>
    <t>Sistema voice</t>
  </si>
  <si>
    <t>Intercomunicador</t>
  </si>
  <si>
    <t>Fonte de iluminação de emergência</t>
  </si>
  <si>
    <t>Ventilação</t>
  </si>
  <si>
    <t>Espelho</t>
  </si>
  <si>
    <t>Chave de prioridade</t>
  </si>
  <si>
    <t>Cabos de manobra</t>
  </si>
  <si>
    <t>Fiação da Cabina</t>
  </si>
  <si>
    <t>Cornija</t>
  </si>
  <si>
    <t>1.3.1</t>
  </si>
  <si>
    <t>1.3.2</t>
  </si>
  <si>
    <t>1.3.3</t>
  </si>
  <si>
    <t>1.3.4</t>
  </si>
  <si>
    <t>M</t>
  </si>
  <si>
    <t>1.4.1</t>
  </si>
  <si>
    <t>CAIXA DE CORRIDA</t>
  </si>
  <si>
    <t>Fiação de Caixa</t>
  </si>
  <si>
    <t>GUIAS DE CABINA E CONTRAPESO</t>
  </si>
  <si>
    <t>1.5.1</t>
  </si>
  <si>
    <t>1.6.1</t>
  </si>
  <si>
    <t>1.6.2</t>
  </si>
  <si>
    <t>POÇO DOS ELEVADORES</t>
  </si>
  <si>
    <t>Botoeira de Fundo de Poço</t>
  </si>
  <si>
    <t>PAVIMENTOS</t>
  </si>
  <si>
    <t>1.7.1</t>
  </si>
  <si>
    <t>1.7.2</t>
  </si>
  <si>
    <t>Botoeira de Pavimento</t>
  </si>
  <si>
    <t>Indicadores de Pavimento nos Andares</t>
  </si>
  <si>
    <t>OUTROS</t>
  </si>
  <si>
    <t>1.8.1</t>
  </si>
  <si>
    <t>Caixa de Bombeiros</t>
  </si>
  <si>
    <t>Destinação de Materiais</t>
  </si>
  <si>
    <t>MÃO-DE-OBRA</t>
  </si>
  <si>
    <t>Desinstalação, Instalação e Supervisão</t>
  </si>
  <si>
    <t>SUBTOTAL DO SUBITEM 1.1</t>
  </si>
  <si>
    <t>SUBTOTAL DO SUBITEM 1.2</t>
  </si>
  <si>
    <t>SUBTOTAL DO SUBITEM 1.3</t>
  </si>
  <si>
    <t>SUBTOTAL DO SUBITEM 1.4</t>
  </si>
  <si>
    <t>SUBTOTAL DO SUBITEM 1.5</t>
  </si>
  <si>
    <t>SUBTOTAL DO SUBITEM 1.6</t>
  </si>
  <si>
    <t>SUBTOTAL DO SUBITEM 1.7</t>
  </si>
  <si>
    <t>SUBTOTAL DO SUBITEM 1.8</t>
  </si>
  <si>
    <t>OBSERVAÇÕES</t>
  </si>
  <si>
    <t>1-</t>
  </si>
  <si>
    <t>A planilha de orçamentos - compra de serviços, deve ser preenchida na sua integralidade (custos unitários e totais) ;</t>
  </si>
  <si>
    <t>2-</t>
  </si>
  <si>
    <t>Conforme artigo 44, parágrafo 3.º, da Lei Federal N.º 8.666/93, "não se admitirá proposta que apresente preços global ou unitários simbólicos, irrisórios ou de valor zero, incompatíveis com os preços dos insumos e salários de mercado, acrescidos dos respectivos encargos, ainda que o ato convocatório da licitação não tenha estabelecido limites mínimos, exceto quando se referirem a materiais e instalações de propriedade do próprio licitante, para os quais ele renuncie a parcela ou à totalidade da remuneração;</t>
  </si>
  <si>
    <t>3-</t>
  </si>
  <si>
    <t>4-</t>
  </si>
  <si>
    <t>Cumprir os diplomas legais que estabelecem às disposições relativas a segurança do trabalho, principalmente o que estabelece a NR 18 - condições e meio ambiente de trabalho na indústria e construção - aprovada pela portaria nº 3.214/78 .</t>
  </si>
  <si>
    <t>A empresa deverá fornecer a ART  de execução da obra antes de iniciar o serviço.</t>
  </si>
  <si>
    <t>1. OBJETO: Contratação para Atualização Tecnológica e Modernização com o Fornecimento de todos os Materiais em 01 (um) Elevador na Ag. Cachoeira do Sul</t>
  </si>
  <si>
    <t>2. ENDEREÇO DE EXECUÇÃO/ENTREGA: Rua 7 de Setembro, 1560 - Cachoeira do Sul/RS</t>
  </si>
  <si>
    <t>3. PRAZO DE EXECUÇÃO/ENTREGA: 30 DIAS.</t>
  </si>
  <si>
    <t>Contratação para Atualização Tecnológica e Modernização com o Fornecimento de Todos os Materiais em 01 (um) Elevador na Ag. Cachoeira do Sul, localizada na Rua 7 de Setembro, 1560 na cidade de Cachoeira do Sul/RS.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</si>
  <si>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</si>
  <si>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</si>
  <si>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</si>
  <si>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</si>
  <si>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</si>
  <si>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</si>
  <si>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</si>
  <si>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</si>
  <si>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</si>
  <si>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</si>
  <si>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</si>
  <si>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</si>
  <si>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</si>
  <si>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1.5.2</t>
  </si>
  <si>
    <t>1.6.3</t>
  </si>
  <si>
    <t>Os serviços de prestação de serviços serão das 8:30 as 17:30 com intervalo de refeições, sujeito a jornada extra de trabalho tais como finais de semana e feriados. conforme orientação da fiscalização do Banco;</t>
  </si>
  <si>
    <t>Encoder</t>
  </si>
  <si>
    <t xml:space="preserve">Máquina de Tração </t>
  </si>
  <si>
    <t>Cabos de aço Limitador</t>
  </si>
  <si>
    <t>Adequação civíl da casa de máquinas</t>
  </si>
  <si>
    <t>1.1.7</t>
  </si>
  <si>
    <t>1.1.8</t>
  </si>
  <si>
    <t>1.1.9</t>
  </si>
  <si>
    <t>Conj. Porta de Cabina</t>
  </si>
  <si>
    <t>Conj. Corrimão</t>
  </si>
  <si>
    <t>Subteto da Cabina</t>
  </si>
  <si>
    <t>Complementos de fechamento em Inox</t>
  </si>
  <si>
    <t>1.2.15</t>
  </si>
  <si>
    <t>1.2.16</t>
  </si>
  <si>
    <t>Calhas elétricas</t>
  </si>
  <si>
    <t>Iluminação tipo tartaruga</t>
  </si>
  <si>
    <t>Conj. Limites</t>
  </si>
  <si>
    <t>Serviços gerais</t>
  </si>
  <si>
    <t>Escada Marinheiro</t>
  </si>
  <si>
    <t>Portas de pavimento inox abertura central</t>
  </si>
  <si>
    <t>PROPONENTE</t>
  </si>
  <si>
    <t>NOME:</t>
  </si>
  <si>
    <t>NO CREA / CAU:</t>
  </si>
  <si>
    <t>TELEFONE:</t>
  </si>
  <si>
    <t>CPF/CNPJ:</t>
  </si>
  <si>
    <t>Manter as características similares ou superiores dos equipamentos já instalados no local.</t>
  </si>
  <si>
    <t>Na proposta da empresa licitante ou anexo a esta, deverá ser informado explicitamente: marca e modelo de todos os equipamentos (portas giratórias detectoras de metais, condicionadores de ar, elevadores, plataformas elevatórias, escadas rolantes, e etc.) a serem fornecidos e/ou instalados. Para maiores esclarecimentos a empresa poderá anexar catálogos atualizados com especificações técnicas dos equipamentos."</t>
  </si>
  <si>
    <t>Contato: engenharia_mecanica_agencias@banrisul.com.br</t>
  </si>
  <si>
    <t>A empresa deverá fornecer toda ferramenta necessaria para executar os serviços contratados, inclusive aparelhos de soldas em gerais, ferramentas de precisão e eventuais que o mercado exigir com a modernização de novos equipamentos.</t>
  </si>
  <si>
    <t>6. ANEXOS: Atestado de Visita</t>
  </si>
  <si>
    <t>5. CONDIÇÕES DE PAGAMENTO: O pagamento será efetuado conforme serviço medido, sendo efetuado o pagamento à contratada até o 4º (quarto) dia útil do mês subsequente ao da entrega da nota fiscal/fatura correspondente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</si>
</sst>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&quot;R$ &quot;#,##0.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8.5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mediumGray"/>
    </fill>
    <fill>
      <patternFill patternType="lightGray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43" fontId="0" fillId="0" borderId="0" applyFont="0" applyFill="0" applyBorder="0" applyAlignment="0" applyProtection="0"/>
    <xf numFmtId="40" fontId="6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" fontId="0" fillId="0" borderId="0" xfId="0" applyNumberFormat="1" applyBorder="1" applyAlignment="1" applyProtection="1">
      <alignment horizontal="right"/>
      <protection/>
    </xf>
    <xf numFmtId="0" fontId="4" fillId="0" borderId="12" xfId="0" applyFont="1" applyFill="1" applyBorder="1" applyAlignment="1" applyProtection="1">
      <alignment vertical="center"/>
      <protection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2" fontId="4" fillId="0" borderId="13" xfId="0" applyNumberFormat="1" applyFont="1" applyBorder="1" applyAlignment="1" applyProtection="1">
      <alignment horizontal="center" vertical="center"/>
      <protection/>
    </xf>
    <xf numFmtId="164" fontId="4" fillId="0" borderId="13" xfId="45" applyFont="1" applyBorder="1" applyAlignment="1" applyProtection="1">
      <alignment horizontal="center" vertical="center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2" fontId="0" fillId="33" borderId="15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/>
      <protection/>
    </xf>
    <xf numFmtId="164" fontId="4" fillId="0" borderId="15" xfId="45" applyFont="1" applyBorder="1" applyAlignment="1" applyProtection="1">
      <alignment vertical="center"/>
      <protection/>
    </xf>
    <xf numFmtId="164" fontId="0" fillId="0" borderId="0" xfId="45" applyFont="1" applyBorder="1" applyAlignment="1" applyProtection="1">
      <alignment vertical="center"/>
      <protection/>
    </xf>
    <xf numFmtId="164" fontId="0" fillId="0" borderId="0" xfId="45" applyFont="1" applyBorder="1" applyAlignment="1" applyProtection="1">
      <alignment/>
      <protection/>
    </xf>
    <xf numFmtId="164" fontId="4" fillId="0" borderId="16" xfId="45" applyFont="1" applyFill="1" applyBorder="1" applyAlignment="1" applyProtection="1">
      <alignment horizontal="center"/>
      <protection/>
    </xf>
    <xf numFmtId="164" fontId="4" fillId="0" borderId="17" xfId="45" applyFont="1" applyFill="1" applyBorder="1" applyAlignment="1" applyProtection="1">
      <alignment horizontal="center"/>
      <protection/>
    </xf>
    <xf numFmtId="164" fontId="0" fillId="0" borderId="18" xfId="45" applyFont="1" applyBorder="1" applyAlignment="1" applyProtection="1">
      <alignment vertical="center"/>
      <protection/>
    </xf>
    <xf numFmtId="164" fontId="8" fillId="0" borderId="0" xfId="45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4" fontId="0" fillId="33" borderId="11" xfId="45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1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left" vertical="top" wrapText="1"/>
      <protection/>
    </xf>
    <xf numFmtId="2" fontId="4" fillId="34" borderId="11" xfId="0" applyNumberFormat="1" applyFont="1" applyFill="1" applyBorder="1" applyAlignment="1" applyProtection="1">
      <alignment horizontal="center" vertical="center"/>
      <protection/>
    </xf>
    <xf numFmtId="164" fontId="4" fillId="34" borderId="11" xfId="45" applyFont="1" applyFill="1" applyBorder="1" applyAlignment="1" applyProtection="1">
      <alignment horizontal="right" vertical="center"/>
      <protection/>
    </xf>
    <xf numFmtId="164" fontId="4" fillId="34" borderId="11" xfId="45" applyFont="1" applyFill="1" applyBorder="1" applyAlignment="1" applyProtection="1">
      <alignment vertical="center"/>
      <protection/>
    </xf>
    <xf numFmtId="1" fontId="4" fillId="34" borderId="19" xfId="0" applyNumberFormat="1" applyFont="1" applyFill="1" applyBorder="1" applyAlignment="1" applyProtection="1">
      <alignment horizontal="center" vertical="center" wrapText="1"/>
      <protection/>
    </xf>
    <xf numFmtId="2" fontId="4" fillId="34" borderId="18" xfId="0" applyNumberFormat="1" applyFont="1" applyFill="1" applyBorder="1" applyAlignment="1" applyProtection="1">
      <alignment horizontal="center" vertical="center"/>
      <protection/>
    </xf>
    <xf numFmtId="164" fontId="4" fillId="34" borderId="19" xfId="45" applyFont="1" applyFill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1" fontId="8" fillId="0" borderId="11" xfId="0" applyNumberFormat="1" applyFont="1" applyBorder="1" applyAlignment="1" applyProtection="1">
      <alignment horizontal="center" vertical="center" wrapText="1"/>
      <protection/>
    </xf>
    <xf numFmtId="2" fontId="8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4" fontId="8" fillId="0" borderId="11" xfId="45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46" fillId="35" borderId="11" xfId="0" applyFont="1" applyFill="1" applyBorder="1" applyAlignment="1" applyProtection="1">
      <alignment horizontal="center" vertical="center"/>
      <protection/>
    </xf>
    <xf numFmtId="1" fontId="47" fillId="35" borderId="11" xfId="0" applyNumberFormat="1" applyFont="1" applyFill="1" applyBorder="1" applyAlignment="1" applyProtection="1">
      <alignment horizontal="center" vertical="center" wrapText="1"/>
      <protection/>
    </xf>
    <xf numFmtId="0" fontId="47" fillId="35" borderId="11" xfId="0" applyFont="1" applyFill="1" applyBorder="1" applyAlignment="1" applyProtection="1">
      <alignment horizontal="left" vertical="top" wrapText="1"/>
      <protection/>
    </xf>
    <xf numFmtId="2" fontId="47" fillId="35" borderId="11" xfId="0" applyNumberFormat="1" applyFont="1" applyFill="1" applyBorder="1" applyAlignment="1" applyProtection="1">
      <alignment horizontal="center" vertical="center"/>
      <protection/>
    </xf>
    <xf numFmtId="0" fontId="47" fillId="35" borderId="11" xfId="0" applyFont="1" applyFill="1" applyBorder="1" applyAlignment="1" applyProtection="1">
      <alignment horizontal="center" vertical="center"/>
      <protection/>
    </xf>
    <xf numFmtId="164" fontId="47" fillId="35" borderId="11" xfId="45" applyFont="1" applyFill="1" applyBorder="1" applyAlignment="1" applyProtection="1">
      <alignment horizontal="right" vertical="center"/>
      <protection/>
    </xf>
    <xf numFmtId="164" fontId="47" fillId="35" borderId="11" xfId="45" applyFont="1" applyFill="1" applyBorder="1" applyAlignment="1" applyProtection="1">
      <alignment vertical="center"/>
      <protection/>
    </xf>
    <xf numFmtId="1" fontId="8" fillId="0" borderId="19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2" fontId="8" fillId="33" borderId="18" xfId="0" applyNumberFormat="1" applyFont="1" applyFill="1" applyBorder="1" applyAlignment="1" applyProtection="1">
      <alignment horizontal="center" vertical="center"/>
      <protection/>
    </xf>
    <xf numFmtId="164" fontId="8" fillId="0" borderId="19" xfId="45" applyFont="1" applyBorder="1" applyAlignment="1" applyProtection="1">
      <alignment horizontal="right" vertical="center"/>
      <protection/>
    </xf>
    <xf numFmtId="0" fontId="9" fillId="33" borderId="2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1" fontId="0" fillId="33" borderId="21" xfId="0" applyNumberFormat="1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>
      <alignment vertical="center" wrapText="1"/>
    </xf>
    <xf numFmtId="0" fontId="0" fillId="33" borderId="22" xfId="0" applyNumberFormat="1" applyFont="1" applyFill="1" applyBorder="1" applyAlignment="1" applyProtection="1">
      <alignment horizontal="center" vertical="center"/>
      <protection/>
    </xf>
    <xf numFmtId="164" fontId="0" fillId="33" borderId="20" xfId="45" applyFont="1" applyFill="1" applyBorder="1" applyAlignment="1" applyProtection="1">
      <alignment horizontal="right" vertical="center"/>
      <protection/>
    </xf>
    <xf numFmtId="164" fontId="0" fillId="33" borderId="21" xfId="45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" fontId="0" fillId="0" borderId="12" xfId="0" applyNumberFormat="1" applyFont="1" applyBorder="1" applyAlignment="1" applyProtection="1">
      <alignment horizontal="center" vertical="center"/>
      <protection/>
    </xf>
    <xf numFmtId="165" fontId="0" fillId="0" borderId="0" xfId="0" applyNumberForma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 vertical="center"/>
      <protection/>
    </xf>
    <xf numFmtId="164" fontId="8" fillId="36" borderId="11" xfId="45" applyFont="1" applyFill="1" applyBorder="1" applyAlignment="1" applyProtection="1">
      <alignment horizontal="right" vertical="center"/>
      <protection/>
    </xf>
    <xf numFmtId="164" fontId="8" fillId="36" borderId="19" xfId="45" applyFont="1" applyFill="1" applyBorder="1" applyAlignment="1" applyProtection="1">
      <alignment horizontal="right" vertical="center"/>
      <protection/>
    </xf>
    <xf numFmtId="164" fontId="8" fillId="37" borderId="19" xfId="45" applyFont="1" applyFill="1" applyBorder="1" applyAlignment="1" applyProtection="1">
      <alignment horizontal="right" vertical="center"/>
      <protection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/>
    </xf>
    <xf numFmtId="0" fontId="5" fillId="34" borderId="15" xfId="0" applyFont="1" applyFill="1" applyBorder="1" applyAlignment="1" applyProtection="1">
      <alignment horizontal="left"/>
      <protection/>
    </xf>
    <xf numFmtId="164" fontId="0" fillId="34" borderId="18" xfId="45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center"/>
      <protection/>
    </xf>
    <xf numFmtId="1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64" fontId="0" fillId="0" borderId="0" xfId="45" applyFont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" fontId="0" fillId="0" borderId="20" xfId="0" applyNumberFormat="1" applyFont="1" applyBorder="1" applyAlignment="1" applyProtection="1">
      <alignment horizontal="left" vertical="center" wrapText="1"/>
      <protection/>
    </xf>
    <xf numFmtId="4" fontId="0" fillId="0" borderId="22" xfId="0" applyNumberFormat="1" applyFont="1" applyBorder="1" applyAlignment="1" applyProtection="1">
      <alignment horizontal="left" vertical="center" wrapText="1"/>
      <protection/>
    </xf>
    <xf numFmtId="4" fontId="0" fillId="0" borderId="11" xfId="0" applyNumberFormat="1" applyFont="1" applyBorder="1" applyAlignment="1" applyProtection="1">
      <alignment horizontal="left" vertical="center" wrapText="1"/>
      <protection/>
    </xf>
    <xf numFmtId="4" fontId="0" fillId="0" borderId="12" xfId="0" applyNumberFormat="1" applyFont="1" applyBorder="1" applyAlignment="1" applyProtection="1">
      <alignment horizontal="left" vertical="center" wrapText="1"/>
      <protection/>
    </xf>
    <xf numFmtId="4" fontId="0" fillId="0" borderId="12" xfId="0" applyNumberFormat="1" applyBorder="1" applyAlignment="1" applyProtection="1">
      <alignment horizontal="left" vertical="center" wrapText="1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10" sqref="A10:C10"/>
    </sheetView>
  </sheetViews>
  <sheetFormatPr defaultColWidth="11.421875" defaultRowHeight="12.75"/>
  <cols>
    <col min="1" max="1" width="5.8515625" style="10" customWidth="1"/>
    <col min="2" max="2" width="0" style="10" hidden="1" customWidth="1"/>
    <col min="3" max="3" width="6.140625" style="10" bestFit="1" customWidth="1"/>
    <col min="4" max="4" width="83.00390625" style="7" customWidth="1"/>
    <col min="5" max="5" width="8.00390625" style="11" bestFit="1" customWidth="1"/>
    <col min="6" max="6" width="6.00390625" style="10" bestFit="1" customWidth="1"/>
    <col min="7" max="7" width="14.28125" style="10" bestFit="1" customWidth="1"/>
    <col min="8" max="8" width="17.00390625" style="13" customWidth="1"/>
    <col min="9" max="9" width="15.421875" style="29" customWidth="1"/>
    <col min="10" max="10" width="12.8515625" style="7" customWidth="1"/>
    <col min="11" max="88" width="11.421875" style="7" customWidth="1"/>
    <col min="89" max="89" width="56.28125" style="7" customWidth="1"/>
    <col min="90" max="16384" width="11.421875" style="7" customWidth="1"/>
  </cols>
  <sheetData>
    <row r="1" spans="1:9" s="6" customFormat="1" ht="19.5" customHeight="1">
      <c r="A1" s="1"/>
      <c r="B1" s="1"/>
      <c r="C1" s="1"/>
      <c r="D1" s="2" t="s">
        <v>0</v>
      </c>
      <c r="E1" s="3"/>
      <c r="F1" s="4"/>
      <c r="G1" s="4"/>
      <c r="H1" s="5" t="s">
        <v>1</v>
      </c>
      <c r="I1" s="28"/>
    </row>
    <row r="2" spans="1:9" s="34" customFormat="1" ht="12">
      <c r="A2" s="87" t="s">
        <v>92</v>
      </c>
      <c r="B2" s="87"/>
      <c r="C2" s="87"/>
      <c r="D2" s="87"/>
      <c r="E2" s="87"/>
      <c r="F2" s="87"/>
      <c r="G2" s="87"/>
      <c r="H2" s="87"/>
      <c r="I2" s="33"/>
    </row>
    <row r="3" spans="1:8" ht="12.75" customHeight="1" hidden="1">
      <c r="A3" s="8"/>
      <c r="B3" s="8"/>
      <c r="C3" s="8"/>
      <c r="D3" s="8"/>
      <c r="E3" s="8"/>
      <c r="F3" s="8"/>
      <c r="G3" s="8"/>
      <c r="H3" s="8"/>
    </row>
    <row r="4" spans="1:8" ht="12.75" customHeight="1">
      <c r="A4" s="8" t="s">
        <v>93</v>
      </c>
      <c r="B4" s="8"/>
      <c r="C4" s="8"/>
      <c r="D4" s="8"/>
      <c r="E4" s="8"/>
      <c r="F4" s="8"/>
      <c r="G4" s="8"/>
      <c r="H4" s="8"/>
    </row>
    <row r="5" spans="1:8" ht="12.75" customHeight="1">
      <c r="A5" s="8" t="s">
        <v>94</v>
      </c>
      <c r="B5" s="8"/>
      <c r="C5" s="8"/>
      <c r="D5" s="8"/>
      <c r="E5" s="8"/>
      <c r="F5" s="8"/>
      <c r="G5" s="8"/>
      <c r="H5" s="8"/>
    </row>
    <row r="6" spans="1:8" ht="12.75" customHeight="1">
      <c r="A6" s="8" t="s">
        <v>15</v>
      </c>
      <c r="B6" s="8"/>
      <c r="C6" s="8"/>
      <c r="D6" s="8"/>
      <c r="E6" s="8"/>
      <c r="F6" s="8"/>
      <c r="G6" s="8"/>
      <c r="H6" s="8"/>
    </row>
    <row r="7" spans="1:8" ht="12.75" customHeight="1">
      <c r="A7" s="8" t="s">
        <v>141</v>
      </c>
      <c r="B7" s="8"/>
      <c r="C7" s="8"/>
      <c r="D7" s="8"/>
      <c r="E7" s="8"/>
      <c r="F7" s="8"/>
      <c r="G7" s="8"/>
      <c r="H7" s="8"/>
    </row>
    <row r="8" spans="1:8" ht="12.75" customHeight="1">
      <c r="A8" s="8" t="s">
        <v>140</v>
      </c>
      <c r="B8" s="8"/>
      <c r="C8" s="8"/>
      <c r="D8" s="8"/>
      <c r="E8" s="8"/>
      <c r="F8" s="8"/>
      <c r="G8" s="8"/>
      <c r="H8" s="8"/>
    </row>
    <row r="9" spans="1:9" ht="12.75" customHeight="1">
      <c r="A9" s="95" t="s">
        <v>131</v>
      </c>
      <c r="B9" s="96"/>
      <c r="C9" s="96"/>
      <c r="D9" s="96"/>
      <c r="E9" s="78"/>
      <c r="F9" s="78"/>
      <c r="G9" s="78"/>
      <c r="H9" s="78"/>
      <c r="I9" s="79"/>
    </row>
    <row r="10" spans="1:9" ht="12.75" customHeight="1">
      <c r="A10" s="97" t="s">
        <v>132</v>
      </c>
      <c r="B10" s="98"/>
      <c r="C10" s="98"/>
      <c r="D10" s="80"/>
      <c r="E10" s="97" t="s">
        <v>133</v>
      </c>
      <c r="F10" s="98"/>
      <c r="G10" s="97"/>
      <c r="H10" s="99"/>
      <c r="I10" s="99"/>
    </row>
    <row r="11" spans="1:9" ht="12.75" customHeight="1">
      <c r="A11" s="97" t="s">
        <v>134</v>
      </c>
      <c r="B11" s="98"/>
      <c r="C11" s="98"/>
      <c r="D11" s="80"/>
      <c r="E11" s="97" t="s">
        <v>135</v>
      </c>
      <c r="F11" s="98"/>
      <c r="G11" s="97"/>
      <c r="H11" s="99"/>
      <c r="I11" s="99"/>
    </row>
    <row r="12" spans="1:9" s="17" customFormat="1" ht="12.75" customHeight="1">
      <c r="A12" s="88" t="s">
        <v>2</v>
      </c>
      <c r="B12" s="14"/>
      <c r="C12" s="14"/>
      <c r="D12" s="88" t="s">
        <v>3</v>
      </c>
      <c r="E12" s="15" t="s">
        <v>4</v>
      </c>
      <c r="F12" s="16" t="s">
        <v>5</v>
      </c>
      <c r="G12" s="90" t="s">
        <v>6</v>
      </c>
      <c r="H12" s="91"/>
      <c r="I12" s="30" t="s">
        <v>13</v>
      </c>
    </row>
    <row r="13" spans="1:9" s="17" customFormat="1" ht="12.75">
      <c r="A13" s="88"/>
      <c r="B13" s="14"/>
      <c r="C13" s="14"/>
      <c r="D13" s="89"/>
      <c r="E13" s="18"/>
      <c r="F13" s="19"/>
      <c r="G13" s="16" t="s">
        <v>10</v>
      </c>
      <c r="H13" s="24" t="s">
        <v>11</v>
      </c>
      <c r="I13" s="31" t="s">
        <v>12</v>
      </c>
    </row>
    <row r="14" spans="1:9" s="20" customFormat="1" ht="45">
      <c r="A14" s="62" t="s">
        <v>7</v>
      </c>
      <c r="B14" s="63"/>
      <c r="C14" s="64"/>
      <c r="D14" s="65" t="s">
        <v>95</v>
      </c>
      <c r="E14" s="66"/>
      <c r="F14" s="63"/>
      <c r="G14" s="67"/>
      <c r="H14" s="68"/>
      <c r="I14" s="35"/>
    </row>
    <row r="15" spans="1:9" s="21" customFormat="1" ht="12.75">
      <c r="A15" s="36"/>
      <c r="B15" s="36"/>
      <c r="C15" s="37" t="s">
        <v>8</v>
      </c>
      <c r="D15" s="38" t="s">
        <v>34</v>
      </c>
      <c r="E15" s="39"/>
      <c r="F15" s="36"/>
      <c r="G15" s="40"/>
      <c r="H15" s="40"/>
      <c r="I15" s="41"/>
    </row>
    <row r="16" spans="1:9" s="50" customFormat="1" ht="12">
      <c r="A16" s="45"/>
      <c r="B16" s="45"/>
      <c r="C16" s="46" t="s">
        <v>28</v>
      </c>
      <c r="D16" s="76" t="s">
        <v>23</v>
      </c>
      <c r="E16" s="47">
        <v>1</v>
      </c>
      <c r="F16" s="48" t="s">
        <v>35</v>
      </c>
      <c r="G16" s="49"/>
      <c r="H16" s="73"/>
      <c r="I16" s="49">
        <f>E16*G16</f>
        <v>0</v>
      </c>
    </row>
    <row r="17" spans="1:9" s="50" customFormat="1" ht="12">
      <c r="A17" s="45"/>
      <c r="B17" s="45"/>
      <c r="C17" s="46" t="s">
        <v>29</v>
      </c>
      <c r="D17" s="76" t="s">
        <v>112</v>
      </c>
      <c r="E17" s="47">
        <v>1</v>
      </c>
      <c r="F17" s="48" t="s">
        <v>35</v>
      </c>
      <c r="G17" s="49"/>
      <c r="H17" s="73"/>
      <c r="I17" s="49">
        <f>E17*G17</f>
        <v>0</v>
      </c>
    </row>
    <row r="18" spans="1:9" s="50" customFormat="1" ht="12">
      <c r="A18" s="45"/>
      <c r="B18" s="45"/>
      <c r="C18" s="46" t="s">
        <v>30</v>
      </c>
      <c r="D18" s="76" t="s">
        <v>113</v>
      </c>
      <c r="E18" s="47">
        <v>1</v>
      </c>
      <c r="F18" s="48" t="s">
        <v>35</v>
      </c>
      <c r="G18" s="49"/>
      <c r="H18" s="73"/>
      <c r="I18" s="49">
        <f>E18*G18</f>
        <v>0</v>
      </c>
    </row>
    <row r="19" spans="1:9" s="50" customFormat="1" ht="12">
      <c r="A19" s="45"/>
      <c r="B19" s="45"/>
      <c r="C19" s="46" t="s">
        <v>31</v>
      </c>
      <c r="D19" s="76" t="s">
        <v>24</v>
      </c>
      <c r="E19" s="47">
        <v>4</v>
      </c>
      <c r="F19" s="48" t="s">
        <v>9</v>
      </c>
      <c r="G19" s="49"/>
      <c r="H19" s="73"/>
      <c r="I19" s="49">
        <f>E19*G19</f>
        <v>0</v>
      </c>
    </row>
    <row r="20" spans="1:9" s="50" customFormat="1" ht="12">
      <c r="A20" s="45"/>
      <c r="B20" s="45"/>
      <c r="C20" s="46" t="s">
        <v>32</v>
      </c>
      <c r="D20" s="76" t="s">
        <v>25</v>
      </c>
      <c r="E20" s="47">
        <v>64</v>
      </c>
      <c r="F20" s="48" t="s">
        <v>54</v>
      </c>
      <c r="G20" s="49"/>
      <c r="H20" s="73"/>
      <c r="I20" s="49">
        <f>E20*G20</f>
        <v>0</v>
      </c>
    </row>
    <row r="21" spans="1:9" s="50" customFormat="1" ht="12">
      <c r="A21" s="45"/>
      <c r="B21" s="45"/>
      <c r="C21" s="46" t="s">
        <v>33</v>
      </c>
      <c r="D21" s="76" t="s">
        <v>26</v>
      </c>
      <c r="E21" s="47">
        <v>1</v>
      </c>
      <c r="F21" s="48" t="s">
        <v>35</v>
      </c>
      <c r="G21" s="49"/>
      <c r="H21" s="73"/>
      <c r="I21" s="49">
        <f>E21*G21</f>
        <v>0</v>
      </c>
    </row>
    <row r="22" spans="1:9" s="50" customFormat="1" ht="12">
      <c r="A22" s="45"/>
      <c r="B22" s="45"/>
      <c r="C22" s="46" t="s">
        <v>116</v>
      </c>
      <c r="D22" s="76" t="s">
        <v>114</v>
      </c>
      <c r="E22" s="47">
        <v>38</v>
      </c>
      <c r="F22" s="48" t="s">
        <v>54</v>
      </c>
      <c r="G22" s="49"/>
      <c r="H22" s="73"/>
      <c r="I22" s="49">
        <f>E22*G22</f>
        <v>0</v>
      </c>
    </row>
    <row r="23" spans="1:9" s="50" customFormat="1" ht="12">
      <c r="A23" s="45"/>
      <c r="B23" s="45"/>
      <c r="C23" s="46" t="s">
        <v>117</v>
      </c>
      <c r="D23" s="76" t="s">
        <v>27</v>
      </c>
      <c r="E23" s="47">
        <v>1</v>
      </c>
      <c r="F23" s="48" t="s">
        <v>5</v>
      </c>
      <c r="G23" s="49"/>
      <c r="H23" s="73"/>
      <c r="I23" s="49">
        <f>E23*G23</f>
        <v>0</v>
      </c>
    </row>
    <row r="24" spans="1:9" s="50" customFormat="1" ht="12">
      <c r="A24" s="45"/>
      <c r="B24" s="45"/>
      <c r="C24" s="46" t="s">
        <v>118</v>
      </c>
      <c r="D24" s="76" t="s">
        <v>115</v>
      </c>
      <c r="E24" s="47">
        <v>1</v>
      </c>
      <c r="F24" s="48" t="s">
        <v>5</v>
      </c>
      <c r="G24" s="49"/>
      <c r="H24" s="73"/>
      <c r="I24" s="49">
        <f>E24*G24</f>
        <v>0</v>
      </c>
    </row>
    <row r="25" spans="1:9" s="50" customFormat="1" ht="12">
      <c r="A25" s="51"/>
      <c r="B25" s="51"/>
      <c r="C25" s="52"/>
      <c r="D25" s="53" t="s">
        <v>75</v>
      </c>
      <c r="E25" s="54"/>
      <c r="F25" s="55"/>
      <c r="G25" s="56">
        <f>E16*G16+E17*G17+E18*G18+E19*G19+E20*G20+E21*G21+E22*G22+E23*G23+E24*G24</f>
        <v>0</v>
      </c>
      <c r="H25" s="56">
        <v>0</v>
      </c>
      <c r="I25" s="57">
        <f>SUM(I16:I24)</f>
        <v>0</v>
      </c>
    </row>
    <row r="26" spans="1:9" s="20" customFormat="1" ht="12.75">
      <c r="A26" s="36"/>
      <c r="B26" s="36"/>
      <c r="C26" s="42" t="s">
        <v>16</v>
      </c>
      <c r="D26" s="38" t="s">
        <v>37</v>
      </c>
      <c r="E26" s="43"/>
      <c r="F26" s="36"/>
      <c r="G26" s="40"/>
      <c r="H26" s="44"/>
      <c r="I26" s="41"/>
    </row>
    <row r="27" spans="1:9" s="50" customFormat="1" ht="12">
      <c r="A27" s="45"/>
      <c r="B27" s="45"/>
      <c r="C27" s="46" t="s">
        <v>36</v>
      </c>
      <c r="D27" s="76" t="s">
        <v>119</v>
      </c>
      <c r="E27" s="47">
        <v>1</v>
      </c>
      <c r="F27" s="48" t="s">
        <v>9</v>
      </c>
      <c r="G27" s="49"/>
      <c r="H27" s="74"/>
      <c r="I27" s="49">
        <f>E27*G27</f>
        <v>0</v>
      </c>
    </row>
    <row r="28" spans="1:9" s="50" customFormat="1" ht="12">
      <c r="A28" s="45"/>
      <c r="B28" s="45"/>
      <c r="C28" s="46" t="s">
        <v>96</v>
      </c>
      <c r="D28" s="76" t="s">
        <v>38</v>
      </c>
      <c r="E28" s="47">
        <v>1</v>
      </c>
      <c r="F28" s="48" t="s">
        <v>35</v>
      </c>
      <c r="G28" s="49"/>
      <c r="H28" s="74"/>
      <c r="I28" s="49">
        <f>E28*G28</f>
        <v>0</v>
      </c>
    </row>
    <row r="29" spans="1:9" s="50" customFormat="1" ht="12">
      <c r="A29" s="45"/>
      <c r="B29" s="45"/>
      <c r="C29" s="46" t="s">
        <v>97</v>
      </c>
      <c r="D29" s="76" t="s">
        <v>39</v>
      </c>
      <c r="E29" s="47">
        <v>1</v>
      </c>
      <c r="F29" s="48" t="s">
        <v>35</v>
      </c>
      <c r="G29" s="49"/>
      <c r="H29" s="74"/>
      <c r="I29" s="49">
        <f>E29*G29</f>
        <v>0</v>
      </c>
    </row>
    <row r="30" spans="1:9" s="50" customFormat="1" ht="12">
      <c r="A30" s="45"/>
      <c r="B30" s="45"/>
      <c r="C30" s="46" t="s">
        <v>98</v>
      </c>
      <c r="D30" s="76" t="s">
        <v>40</v>
      </c>
      <c r="E30" s="47">
        <v>1</v>
      </c>
      <c r="F30" s="48" t="s">
        <v>35</v>
      </c>
      <c r="G30" s="49"/>
      <c r="H30" s="74"/>
      <c r="I30" s="49">
        <f>E30*G30</f>
        <v>0</v>
      </c>
    </row>
    <row r="31" spans="1:9" s="50" customFormat="1" ht="12">
      <c r="A31" s="45"/>
      <c r="B31" s="45"/>
      <c r="C31" s="46" t="s">
        <v>99</v>
      </c>
      <c r="D31" s="76" t="s">
        <v>41</v>
      </c>
      <c r="E31" s="47">
        <v>1</v>
      </c>
      <c r="F31" s="48" t="s">
        <v>9</v>
      </c>
      <c r="G31" s="49"/>
      <c r="H31" s="74"/>
      <c r="I31" s="49">
        <f>E31*G31</f>
        <v>0</v>
      </c>
    </row>
    <row r="32" spans="1:9" s="50" customFormat="1" ht="12">
      <c r="A32" s="45"/>
      <c r="B32" s="45"/>
      <c r="C32" s="46" t="s">
        <v>100</v>
      </c>
      <c r="D32" s="76" t="s">
        <v>42</v>
      </c>
      <c r="E32" s="47">
        <v>1</v>
      </c>
      <c r="F32" s="48" t="s">
        <v>35</v>
      </c>
      <c r="G32" s="49"/>
      <c r="H32" s="74"/>
      <c r="I32" s="49">
        <f aca="true" t="shared" si="0" ref="I32:I42">E32*G32</f>
        <v>0</v>
      </c>
    </row>
    <row r="33" spans="1:9" s="50" customFormat="1" ht="12">
      <c r="A33" s="45"/>
      <c r="B33" s="45"/>
      <c r="C33" s="46" t="s">
        <v>101</v>
      </c>
      <c r="D33" s="76" t="s">
        <v>43</v>
      </c>
      <c r="E33" s="47">
        <v>1</v>
      </c>
      <c r="F33" s="48" t="s">
        <v>35</v>
      </c>
      <c r="G33" s="49"/>
      <c r="H33" s="74"/>
      <c r="I33" s="49">
        <f t="shared" si="0"/>
        <v>0</v>
      </c>
    </row>
    <row r="34" spans="1:9" s="50" customFormat="1" ht="12">
      <c r="A34" s="45"/>
      <c r="B34" s="45"/>
      <c r="C34" s="46" t="s">
        <v>102</v>
      </c>
      <c r="D34" s="76" t="s">
        <v>44</v>
      </c>
      <c r="E34" s="47">
        <v>1</v>
      </c>
      <c r="F34" s="48" t="s">
        <v>35</v>
      </c>
      <c r="G34" s="49"/>
      <c r="H34" s="74"/>
      <c r="I34" s="49">
        <f t="shared" si="0"/>
        <v>0</v>
      </c>
    </row>
    <row r="35" spans="1:9" s="50" customFormat="1" ht="12">
      <c r="A35" s="45"/>
      <c r="B35" s="45"/>
      <c r="C35" s="46" t="s">
        <v>103</v>
      </c>
      <c r="D35" s="76" t="s">
        <v>120</v>
      </c>
      <c r="E35" s="47">
        <v>3</v>
      </c>
      <c r="F35" s="48" t="s">
        <v>9</v>
      </c>
      <c r="G35" s="49"/>
      <c r="H35" s="74"/>
      <c r="I35" s="49">
        <f t="shared" si="0"/>
        <v>0</v>
      </c>
    </row>
    <row r="36" spans="1:9" s="50" customFormat="1" ht="12">
      <c r="A36" s="45"/>
      <c r="B36" s="45"/>
      <c r="C36" s="46" t="s">
        <v>104</v>
      </c>
      <c r="D36" s="76" t="s">
        <v>45</v>
      </c>
      <c r="E36" s="47">
        <v>1</v>
      </c>
      <c r="F36" s="48" t="s">
        <v>35</v>
      </c>
      <c r="G36" s="49"/>
      <c r="H36" s="74"/>
      <c r="I36" s="49">
        <f t="shared" si="0"/>
        <v>0</v>
      </c>
    </row>
    <row r="37" spans="1:9" s="50" customFormat="1" ht="12">
      <c r="A37" s="45"/>
      <c r="B37" s="45"/>
      <c r="C37" s="46" t="s">
        <v>105</v>
      </c>
      <c r="D37" s="76" t="s">
        <v>46</v>
      </c>
      <c r="E37" s="47">
        <v>1</v>
      </c>
      <c r="F37" s="48" t="s">
        <v>35</v>
      </c>
      <c r="G37" s="49"/>
      <c r="H37" s="74"/>
      <c r="I37" s="49">
        <f t="shared" si="0"/>
        <v>0</v>
      </c>
    </row>
    <row r="38" spans="1:9" s="50" customFormat="1" ht="12">
      <c r="A38" s="45"/>
      <c r="B38" s="45"/>
      <c r="C38" s="46" t="s">
        <v>106</v>
      </c>
      <c r="D38" s="76" t="s">
        <v>47</v>
      </c>
      <c r="E38" s="47">
        <v>15</v>
      </c>
      <c r="F38" s="48" t="s">
        <v>54</v>
      </c>
      <c r="G38" s="49"/>
      <c r="H38" s="74"/>
      <c r="I38" s="49">
        <f t="shared" si="0"/>
        <v>0</v>
      </c>
    </row>
    <row r="39" spans="1:9" s="50" customFormat="1" ht="12">
      <c r="A39" s="45"/>
      <c r="B39" s="45"/>
      <c r="C39" s="46" t="s">
        <v>107</v>
      </c>
      <c r="D39" s="76" t="s">
        <v>48</v>
      </c>
      <c r="E39" s="47">
        <v>1</v>
      </c>
      <c r="F39" s="48" t="s">
        <v>9</v>
      </c>
      <c r="G39" s="49"/>
      <c r="H39" s="74"/>
      <c r="I39" s="49">
        <f t="shared" si="0"/>
        <v>0</v>
      </c>
    </row>
    <row r="40" spans="1:9" s="50" customFormat="1" ht="12">
      <c r="A40" s="45"/>
      <c r="B40" s="45"/>
      <c r="C40" s="46" t="s">
        <v>108</v>
      </c>
      <c r="D40" s="76" t="s">
        <v>121</v>
      </c>
      <c r="E40" s="47">
        <v>1</v>
      </c>
      <c r="F40" s="48" t="s">
        <v>35</v>
      </c>
      <c r="G40" s="49"/>
      <c r="H40" s="74"/>
      <c r="I40" s="49">
        <f t="shared" si="0"/>
        <v>0</v>
      </c>
    </row>
    <row r="41" spans="1:9" s="50" customFormat="1" ht="12">
      <c r="A41" s="45"/>
      <c r="B41" s="45"/>
      <c r="C41" s="46" t="s">
        <v>123</v>
      </c>
      <c r="D41" s="76" t="s">
        <v>122</v>
      </c>
      <c r="E41" s="47">
        <v>8</v>
      </c>
      <c r="F41" s="48" t="s">
        <v>9</v>
      </c>
      <c r="G41" s="49"/>
      <c r="H41" s="74"/>
      <c r="I41" s="49">
        <f t="shared" si="0"/>
        <v>0</v>
      </c>
    </row>
    <row r="42" spans="1:9" s="50" customFormat="1" ht="12">
      <c r="A42" s="45"/>
      <c r="B42" s="45"/>
      <c r="C42" s="46" t="s">
        <v>124</v>
      </c>
      <c r="D42" s="76" t="s">
        <v>49</v>
      </c>
      <c r="E42" s="47">
        <v>5</v>
      </c>
      <c r="F42" s="48" t="s">
        <v>35</v>
      </c>
      <c r="G42" s="49"/>
      <c r="H42" s="74"/>
      <c r="I42" s="49">
        <f t="shared" si="0"/>
        <v>0</v>
      </c>
    </row>
    <row r="43" spans="1:9" s="50" customFormat="1" ht="12">
      <c r="A43" s="51"/>
      <c r="B43" s="51"/>
      <c r="C43" s="52"/>
      <c r="D43" s="53" t="s">
        <v>76</v>
      </c>
      <c r="E43" s="54"/>
      <c r="F43" s="55"/>
      <c r="G43" s="56">
        <f>E27*G27+E28*G28+E29*G29+E30*G30+E31*G31+E32*G32+E33*G33+E34*G34+E35*G35+E36*G36+E37*G37+E38*G38+E39*G39+E40*G40+E41*G41+E42*G42</f>
        <v>0</v>
      </c>
      <c r="H43" s="56">
        <v>0</v>
      </c>
      <c r="I43" s="57">
        <f>SUM(I27:I42)</f>
        <v>0</v>
      </c>
    </row>
    <row r="44" spans="1:9" s="20" customFormat="1" ht="12.75">
      <c r="A44" s="36"/>
      <c r="B44" s="36"/>
      <c r="C44" s="42" t="s">
        <v>17</v>
      </c>
      <c r="D44" s="38" t="s">
        <v>56</v>
      </c>
      <c r="E44" s="43"/>
      <c r="F44" s="36"/>
      <c r="G44" s="40"/>
      <c r="H44" s="44"/>
      <c r="I44" s="41"/>
    </row>
    <row r="45" spans="1:9" s="50" customFormat="1" ht="12">
      <c r="A45" s="45"/>
      <c r="B45" s="45"/>
      <c r="C45" s="58" t="s">
        <v>50</v>
      </c>
      <c r="D45" s="77" t="s">
        <v>57</v>
      </c>
      <c r="E45" s="60">
        <v>1</v>
      </c>
      <c r="F45" s="48" t="s">
        <v>9</v>
      </c>
      <c r="G45" s="49"/>
      <c r="H45" s="74"/>
      <c r="I45" s="49">
        <f>E45*G45</f>
        <v>0</v>
      </c>
    </row>
    <row r="46" spans="1:9" s="50" customFormat="1" ht="12">
      <c r="A46" s="45"/>
      <c r="B46" s="45"/>
      <c r="C46" s="58" t="s">
        <v>51</v>
      </c>
      <c r="D46" s="77" t="s">
        <v>125</v>
      </c>
      <c r="E46" s="60">
        <v>1</v>
      </c>
      <c r="F46" s="48" t="s">
        <v>35</v>
      </c>
      <c r="G46" s="49"/>
      <c r="H46" s="74"/>
      <c r="I46" s="49">
        <f>E46*G46</f>
        <v>0</v>
      </c>
    </row>
    <row r="47" spans="1:9" s="50" customFormat="1" ht="12">
      <c r="A47" s="45"/>
      <c r="B47" s="45"/>
      <c r="C47" s="58" t="s">
        <v>52</v>
      </c>
      <c r="D47" s="77" t="s">
        <v>126</v>
      </c>
      <c r="E47" s="60">
        <v>4</v>
      </c>
      <c r="F47" s="48" t="s">
        <v>35</v>
      </c>
      <c r="G47" s="49"/>
      <c r="H47" s="74"/>
      <c r="I47" s="49">
        <f>E47*G47</f>
        <v>0</v>
      </c>
    </row>
    <row r="48" spans="1:9" s="50" customFormat="1" ht="12">
      <c r="A48" s="45"/>
      <c r="B48" s="45"/>
      <c r="C48" s="58" t="s">
        <v>53</v>
      </c>
      <c r="D48" s="77" t="s">
        <v>127</v>
      </c>
      <c r="E48" s="60">
        <v>1</v>
      </c>
      <c r="F48" s="48" t="s">
        <v>9</v>
      </c>
      <c r="G48" s="49"/>
      <c r="H48" s="74"/>
      <c r="I48" s="49">
        <f>E48*G48</f>
        <v>0</v>
      </c>
    </row>
    <row r="49" spans="1:9" s="50" customFormat="1" ht="12">
      <c r="A49" s="51"/>
      <c r="B49" s="51"/>
      <c r="C49" s="52"/>
      <c r="D49" s="53" t="s">
        <v>77</v>
      </c>
      <c r="E49" s="54"/>
      <c r="F49" s="55"/>
      <c r="G49" s="56">
        <f>E45*G45+E46*G46+E47*G47+E48*G48</f>
        <v>0</v>
      </c>
      <c r="H49" s="56">
        <v>0</v>
      </c>
      <c r="I49" s="57">
        <f>SUM(I45:I48)</f>
        <v>0</v>
      </c>
    </row>
    <row r="50" spans="1:9" s="20" customFormat="1" ht="12.75">
      <c r="A50" s="36"/>
      <c r="B50" s="36"/>
      <c r="C50" s="42" t="s">
        <v>18</v>
      </c>
      <c r="D50" s="38" t="s">
        <v>58</v>
      </c>
      <c r="E50" s="43"/>
      <c r="F50" s="36"/>
      <c r="G50" s="40"/>
      <c r="H50" s="44"/>
      <c r="I50" s="41"/>
    </row>
    <row r="51" spans="1:9" s="50" customFormat="1" ht="12">
      <c r="A51" s="45"/>
      <c r="B51" s="45"/>
      <c r="C51" s="58" t="s">
        <v>55</v>
      </c>
      <c r="D51" s="59" t="s">
        <v>128</v>
      </c>
      <c r="E51" s="60">
        <v>1</v>
      </c>
      <c r="F51" s="48" t="s">
        <v>9</v>
      </c>
      <c r="G51" s="49"/>
      <c r="H51" s="74"/>
      <c r="I51" s="49">
        <f>E51*G51</f>
        <v>0</v>
      </c>
    </row>
    <row r="52" spans="1:9" s="50" customFormat="1" ht="12">
      <c r="A52" s="51"/>
      <c r="B52" s="51"/>
      <c r="C52" s="52"/>
      <c r="D52" s="53" t="s">
        <v>78</v>
      </c>
      <c r="E52" s="54"/>
      <c r="F52" s="55"/>
      <c r="G52" s="56">
        <f>E51*G51</f>
        <v>0</v>
      </c>
      <c r="H52" s="56">
        <v>0</v>
      </c>
      <c r="I52" s="57">
        <f>SUM(I51:I51)</f>
        <v>0</v>
      </c>
    </row>
    <row r="53" spans="1:9" s="20" customFormat="1" ht="12.75">
      <c r="A53" s="36"/>
      <c r="B53" s="36"/>
      <c r="C53" s="42" t="s">
        <v>19</v>
      </c>
      <c r="D53" s="38" t="s">
        <v>62</v>
      </c>
      <c r="E53" s="43"/>
      <c r="F53" s="36"/>
      <c r="G53" s="40"/>
      <c r="H53" s="44"/>
      <c r="I53" s="41"/>
    </row>
    <row r="54" spans="1:9" s="50" customFormat="1" ht="12">
      <c r="A54" s="45"/>
      <c r="B54" s="45"/>
      <c r="C54" s="58" t="s">
        <v>59</v>
      </c>
      <c r="D54" s="59" t="s">
        <v>63</v>
      </c>
      <c r="E54" s="60">
        <v>1</v>
      </c>
      <c r="F54" s="48" t="s">
        <v>35</v>
      </c>
      <c r="G54" s="49"/>
      <c r="H54" s="74"/>
      <c r="I54" s="49">
        <f>E54*G54</f>
        <v>0</v>
      </c>
    </row>
    <row r="55" spans="1:9" s="50" customFormat="1" ht="12">
      <c r="A55" s="45"/>
      <c r="B55" s="45"/>
      <c r="C55" s="58" t="s">
        <v>109</v>
      </c>
      <c r="D55" s="59" t="s">
        <v>129</v>
      </c>
      <c r="E55" s="60">
        <v>1</v>
      </c>
      <c r="F55" s="48" t="s">
        <v>35</v>
      </c>
      <c r="G55" s="49"/>
      <c r="H55" s="74"/>
      <c r="I55" s="49">
        <f>E55*G55</f>
        <v>0</v>
      </c>
    </row>
    <row r="56" spans="1:9" s="50" customFormat="1" ht="12">
      <c r="A56" s="51"/>
      <c r="B56" s="51"/>
      <c r="C56" s="52"/>
      <c r="D56" s="53" t="s">
        <v>79</v>
      </c>
      <c r="E56" s="54"/>
      <c r="F56" s="55"/>
      <c r="G56" s="56">
        <f>E54*G54+E55*G55</f>
        <v>0</v>
      </c>
      <c r="H56" s="56">
        <v>0</v>
      </c>
      <c r="I56" s="57">
        <f>SUM(I54:I55)</f>
        <v>0</v>
      </c>
    </row>
    <row r="57" spans="1:9" s="20" customFormat="1" ht="12.75">
      <c r="A57" s="36"/>
      <c r="B57" s="36"/>
      <c r="C57" s="42" t="s">
        <v>20</v>
      </c>
      <c r="D57" s="38" t="s">
        <v>64</v>
      </c>
      <c r="E57" s="43"/>
      <c r="F57" s="36"/>
      <c r="G57" s="40"/>
      <c r="H57" s="44"/>
      <c r="I57" s="41"/>
    </row>
    <row r="58" spans="1:9" s="50" customFormat="1" ht="12">
      <c r="A58" s="45"/>
      <c r="B58" s="45"/>
      <c r="C58" s="58" t="s">
        <v>60</v>
      </c>
      <c r="D58" s="59" t="s">
        <v>67</v>
      </c>
      <c r="E58" s="60">
        <v>4</v>
      </c>
      <c r="F58" s="48" t="s">
        <v>35</v>
      </c>
      <c r="G58" s="49"/>
      <c r="H58" s="74"/>
      <c r="I58" s="49">
        <f>E58*G58</f>
        <v>0</v>
      </c>
    </row>
    <row r="59" spans="1:9" s="50" customFormat="1" ht="12">
      <c r="A59" s="45"/>
      <c r="B59" s="45"/>
      <c r="C59" s="58" t="s">
        <v>61</v>
      </c>
      <c r="D59" s="59" t="s">
        <v>130</v>
      </c>
      <c r="E59" s="60">
        <v>4</v>
      </c>
      <c r="F59" s="48" t="s">
        <v>35</v>
      </c>
      <c r="G59" s="49"/>
      <c r="H59" s="74"/>
      <c r="I59" s="49">
        <f>E59*G59</f>
        <v>0</v>
      </c>
    </row>
    <row r="60" spans="1:9" s="50" customFormat="1" ht="12">
      <c r="A60" s="45"/>
      <c r="B60" s="45"/>
      <c r="C60" s="58" t="s">
        <v>110</v>
      </c>
      <c r="D60" s="59" t="s">
        <v>68</v>
      </c>
      <c r="E60" s="60">
        <v>4</v>
      </c>
      <c r="F60" s="48" t="s">
        <v>35</v>
      </c>
      <c r="G60" s="49"/>
      <c r="H60" s="74"/>
      <c r="I60" s="49">
        <f>E60*G60</f>
        <v>0</v>
      </c>
    </row>
    <row r="61" spans="1:9" s="50" customFormat="1" ht="12">
      <c r="A61" s="51"/>
      <c r="B61" s="51"/>
      <c r="C61" s="52"/>
      <c r="D61" s="53" t="s">
        <v>80</v>
      </c>
      <c r="E61" s="54"/>
      <c r="F61" s="55"/>
      <c r="G61" s="56">
        <f>E58*G58+E59*G59+E60*G60</f>
        <v>0</v>
      </c>
      <c r="H61" s="56">
        <v>0</v>
      </c>
      <c r="I61" s="57">
        <f>SUM(I58:I60)</f>
        <v>0</v>
      </c>
    </row>
    <row r="62" spans="1:9" s="20" customFormat="1" ht="12.75">
      <c r="A62" s="36"/>
      <c r="B62" s="36"/>
      <c r="C62" s="42" t="s">
        <v>21</v>
      </c>
      <c r="D62" s="38" t="s">
        <v>69</v>
      </c>
      <c r="E62" s="43"/>
      <c r="F62" s="36"/>
      <c r="G62" s="40"/>
      <c r="H62" s="44"/>
      <c r="I62" s="41"/>
    </row>
    <row r="63" spans="1:9" s="50" customFormat="1" ht="12">
      <c r="A63" s="45"/>
      <c r="B63" s="45"/>
      <c r="C63" s="58" t="s">
        <v>65</v>
      </c>
      <c r="D63" s="59" t="s">
        <v>71</v>
      </c>
      <c r="E63" s="60">
        <v>1</v>
      </c>
      <c r="F63" s="48" t="s">
        <v>35</v>
      </c>
      <c r="G63" s="49"/>
      <c r="H63" s="75"/>
      <c r="I63" s="49">
        <f>E63*G63</f>
        <v>0</v>
      </c>
    </row>
    <row r="64" spans="1:9" s="50" customFormat="1" ht="12">
      <c r="A64" s="45"/>
      <c r="B64" s="45"/>
      <c r="C64" s="58" t="s">
        <v>66</v>
      </c>
      <c r="D64" s="59" t="s">
        <v>72</v>
      </c>
      <c r="E64" s="60">
        <v>1</v>
      </c>
      <c r="F64" s="48" t="s">
        <v>9</v>
      </c>
      <c r="G64" s="49"/>
      <c r="H64" s="75"/>
      <c r="I64" s="49">
        <f>E64*G64</f>
        <v>0</v>
      </c>
    </row>
    <row r="65" spans="1:9" s="50" customFormat="1" ht="12">
      <c r="A65" s="51"/>
      <c r="B65" s="51"/>
      <c r="C65" s="52"/>
      <c r="D65" s="53" t="s">
        <v>81</v>
      </c>
      <c r="E65" s="54"/>
      <c r="F65" s="55"/>
      <c r="G65" s="56">
        <f>E63*G63+E64*G64</f>
        <v>0</v>
      </c>
      <c r="H65" s="56">
        <v>0</v>
      </c>
      <c r="I65" s="57">
        <f>SUM(I63:I64)</f>
        <v>0</v>
      </c>
    </row>
    <row r="66" spans="1:9" s="20" customFormat="1" ht="12.75">
      <c r="A66" s="36"/>
      <c r="B66" s="36"/>
      <c r="C66" s="42" t="s">
        <v>22</v>
      </c>
      <c r="D66" s="38" t="s">
        <v>73</v>
      </c>
      <c r="E66" s="43"/>
      <c r="F66" s="36"/>
      <c r="G66" s="40"/>
      <c r="H66" s="44"/>
      <c r="I66" s="41"/>
    </row>
    <row r="67" spans="1:9" s="50" customFormat="1" ht="12">
      <c r="A67" s="45"/>
      <c r="B67" s="45"/>
      <c r="C67" s="58" t="s">
        <v>70</v>
      </c>
      <c r="D67" s="59" t="s">
        <v>74</v>
      </c>
      <c r="E67" s="60">
        <v>1</v>
      </c>
      <c r="F67" s="48" t="s">
        <v>5</v>
      </c>
      <c r="G67" s="74"/>
      <c r="H67" s="61"/>
      <c r="I67" s="49">
        <f>H67*E67</f>
        <v>0</v>
      </c>
    </row>
    <row r="68" spans="1:9" s="50" customFormat="1" ht="12">
      <c r="A68" s="51"/>
      <c r="B68" s="51"/>
      <c r="C68" s="52"/>
      <c r="D68" s="53" t="s">
        <v>82</v>
      </c>
      <c r="E68" s="54"/>
      <c r="F68" s="55"/>
      <c r="G68" s="56">
        <v>0</v>
      </c>
      <c r="H68" s="56">
        <f>E67*H67</f>
        <v>0</v>
      </c>
      <c r="I68" s="57">
        <f>SUM(I67:I67)</f>
        <v>0</v>
      </c>
    </row>
    <row r="69" spans="1:9" s="20" customFormat="1" ht="15" customHeight="1">
      <c r="A69" s="93"/>
      <c r="B69" s="94"/>
      <c r="C69" s="94"/>
      <c r="D69" s="94"/>
      <c r="E69" s="25"/>
      <c r="F69" s="26"/>
      <c r="G69" s="27"/>
      <c r="H69" s="27"/>
      <c r="I69" s="32"/>
    </row>
    <row r="70" spans="1:9" s="20" customFormat="1" ht="15" customHeight="1">
      <c r="A70" s="92" t="s">
        <v>14</v>
      </c>
      <c r="B70" s="92"/>
      <c r="C70" s="92"/>
      <c r="D70" s="92"/>
      <c r="E70" s="22"/>
      <c r="F70" s="12"/>
      <c r="G70" s="23">
        <f>G25+G43+G49+G52+G56+G61+G65+G68</f>
        <v>0</v>
      </c>
      <c r="H70" s="23">
        <f>H25+H43+H49+H52+H56+H61+H65+H68</f>
        <v>0</v>
      </c>
      <c r="I70" s="23">
        <f>I25+I43+I49+I52+I56+I61+I65+I68</f>
        <v>0</v>
      </c>
    </row>
    <row r="71" spans="1:9" s="69" customFormat="1" ht="15" customHeight="1">
      <c r="A71" s="7"/>
      <c r="B71" s="7"/>
      <c r="C71" s="7"/>
      <c r="D71" s="9" t="s">
        <v>83</v>
      </c>
      <c r="E71" s="7"/>
      <c r="F71" s="7"/>
      <c r="G71" s="7"/>
      <c r="H71" s="7"/>
      <c r="I71" s="7"/>
    </row>
    <row r="72" spans="1:9" s="69" customFormat="1" ht="18.75" customHeight="1">
      <c r="A72" s="7"/>
      <c r="B72" s="7"/>
      <c r="C72" s="70" t="s">
        <v>84</v>
      </c>
      <c r="D72" s="103" t="s">
        <v>85</v>
      </c>
      <c r="E72" s="103"/>
      <c r="F72" s="103"/>
      <c r="G72" s="103"/>
      <c r="H72" s="103"/>
      <c r="I72" s="71"/>
    </row>
    <row r="73" spans="1:10" s="69" customFormat="1" ht="51" customHeight="1">
      <c r="A73" s="7"/>
      <c r="B73" s="7"/>
      <c r="C73" s="70" t="s">
        <v>86</v>
      </c>
      <c r="D73" s="103" t="s">
        <v>87</v>
      </c>
      <c r="E73" s="103"/>
      <c r="F73" s="103"/>
      <c r="G73" s="103"/>
      <c r="H73" s="103"/>
      <c r="I73" s="7"/>
      <c r="J73" s="72"/>
    </row>
    <row r="74" spans="1:9" s="69" customFormat="1" ht="29.25" customHeight="1">
      <c r="A74" s="7"/>
      <c r="B74" s="7"/>
      <c r="C74" s="70" t="s">
        <v>88</v>
      </c>
      <c r="D74" s="104" t="s">
        <v>111</v>
      </c>
      <c r="E74" s="103"/>
      <c r="F74" s="103"/>
      <c r="G74" s="103"/>
      <c r="H74" s="103"/>
      <c r="I74" s="71"/>
    </row>
    <row r="75" spans="1:9" s="69" customFormat="1" ht="29.25" customHeight="1">
      <c r="A75" s="86"/>
      <c r="B75" s="7"/>
      <c r="C75" s="70" t="s">
        <v>89</v>
      </c>
      <c r="D75" s="103" t="s">
        <v>90</v>
      </c>
      <c r="E75" s="103"/>
      <c r="F75" s="103"/>
      <c r="G75" s="103"/>
      <c r="H75" s="103"/>
      <c r="I75" s="71"/>
    </row>
    <row r="76" spans="1:9" s="69" customFormat="1" ht="29.25" customHeight="1">
      <c r="A76" s="86"/>
      <c r="B76" s="7"/>
      <c r="C76" s="70">
        <v>5</v>
      </c>
      <c r="D76" s="103" t="s">
        <v>139</v>
      </c>
      <c r="E76" s="103"/>
      <c r="F76" s="103"/>
      <c r="G76" s="103"/>
      <c r="H76" s="103"/>
      <c r="I76" s="71"/>
    </row>
    <row r="77" spans="1:9" s="69" customFormat="1" ht="17.25" customHeight="1">
      <c r="A77" s="7"/>
      <c r="B77" s="7"/>
      <c r="C77" s="70">
        <v>6</v>
      </c>
      <c r="D77" s="103" t="s">
        <v>91</v>
      </c>
      <c r="E77" s="103"/>
      <c r="F77" s="103"/>
      <c r="G77" s="103"/>
      <c r="H77" s="103"/>
      <c r="I77" s="7"/>
    </row>
    <row r="78" spans="3:8" ht="12.75">
      <c r="C78" s="81">
        <v>7</v>
      </c>
      <c r="D78" s="100" t="s">
        <v>136</v>
      </c>
      <c r="E78" s="100"/>
      <c r="F78" s="100"/>
      <c r="G78" s="100"/>
      <c r="H78" s="100"/>
    </row>
    <row r="79" spans="1:9" s="69" customFormat="1" ht="37.5" customHeight="1">
      <c r="A79" s="7"/>
      <c r="B79" s="7"/>
      <c r="C79" s="82">
        <v>8</v>
      </c>
      <c r="D79" s="101" t="s">
        <v>137</v>
      </c>
      <c r="E79" s="100"/>
      <c r="F79" s="100"/>
      <c r="G79" s="100"/>
      <c r="H79" s="100"/>
      <c r="I79" s="29"/>
    </row>
    <row r="80" spans="3:8" ht="12.75">
      <c r="C80" s="83">
        <v>9</v>
      </c>
      <c r="D80" s="102" t="s">
        <v>138</v>
      </c>
      <c r="E80" s="102"/>
      <c r="F80" s="102"/>
      <c r="G80" s="102"/>
      <c r="H80" s="102"/>
    </row>
    <row r="81" spans="1:9" ht="12.75">
      <c r="A81" s="84"/>
      <c r="B81" s="84"/>
      <c r="C81" s="84"/>
      <c r="D81" s="84"/>
      <c r="E81" s="84"/>
      <c r="F81" s="84"/>
      <c r="G81" s="84"/>
      <c r="H81" s="84"/>
      <c r="I81" s="85"/>
    </row>
  </sheetData>
  <sheetProtection/>
  <protectedRanges>
    <protectedRange sqref="H67" name="Intervalo8"/>
    <protectedRange sqref="G63:G64" name="Intervalo7"/>
    <protectedRange sqref="G58:G60" name="Intervalo6"/>
    <protectedRange sqref="G54:G55" name="Intervalo5"/>
    <protectedRange sqref="G51" name="Intervalo4"/>
    <protectedRange sqref="G45:G48" name="Intervalo3"/>
    <protectedRange sqref="G27:G42" name="Intervalo2"/>
    <protectedRange sqref="G16:G24" name="Intervalo1"/>
  </protectedRanges>
  <mergeCells count="22">
    <mergeCell ref="D78:H78"/>
    <mergeCell ref="D79:H79"/>
    <mergeCell ref="D80:H80"/>
    <mergeCell ref="D77:H77"/>
    <mergeCell ref="D72:H72"/>
    <mergeCell ref="D73:H73"/>
    <mergeCell ref="D74:H74"/>
    <mergeCell ref="D75:H75"/>
    <mergeCell ref="D76:H76"/>
    <mergeCell ref="A2:H2"/>
    <mergeCell ref="A12:A13"/>
    <mergeCell ref="D12:D13"/>
    <mergeCell ref="G12:H12"/>
    <mergeCell ref="A70:D70"/>
    <mergeCell ref="A69:D69"/>
    <mergeCell ref="A9:D9"/>
    <mergeCell ref="A10:C10"/>
    <mergeCell ref="E10:F10"/>
    <mergeCell ref="G10:I10"/>
    <mergeCell ref="A11:C11"/>
    <mergeCell ref="E11:F11"/>
    <mergeCell ref="G11:I11"/>
  </mergeCells>
  <printOptions horizontalCentered="1"/>
  <pageMargins left="0.07847222222222222" right="0.5118055555555555" top="0.7479166666666667" bottom="0.6694444444444445" header="0.19652777777777777" footer="0.11805555555555555"/>
  <pageSetup horizontalDpi="600" verticalDpi="600" orientation="landscape" paperSize="9" scale="91" r:id="rId1"/>
  <headerFooter alignWithMargins="0">
    <oddHeader>&amp;L&amp;"Arial,Negrito"&amp;12BANCO DO ESTADO DO RIO GRANDE DO SUL S. A.
Unidade de Engenharia - Gerência de Projetos Obras de Infraestrutura&amp;RELEVADOR CACHOEIRA DO SUL
BMP-0000055/2017</oddHeader>
    <oddFooter>&amp;L&amp;8ÁREA: Mecânica     EXEC.:Estefan Vasconcelos       CONF: Ubirajara          AUTORIZ.:&amp;C&amp;8      &amp;10        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 VASCONCELOS</dc:creator>
  <cp:keywords/>
  <dc:description/>
  <cp:lastModifiedBy>Fabiano Rodrigues</cp:lastModifiedBy>
  <cp:lastPrinted>2017-01-10T15:13:04Z</cp:lastPrinted>
  <dcterms:created xsi:type="dcterms:W3CDTF">2000-06-23T16:35:12Z</dcterms:created>
  <dcterms:modified xsi:type="dcterms:W3CDTF">2017-02-06T11:46:24Z</dcterms:modified>
  <cp:category/>
  <cp:version/>
  <cp:contentType/>
  <cp:contentStatus/>
  <cp:revision>11</cp:revision>
</cp:coreProperties>
</file>